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199D12C2-63E9-4166-9E1B-BB4D200F45A7}" xr6:coauthVersionLast="47" xr6:coauthVersionMax="47" xr10:uidLastSave="{00000000-0000-0000-0000-000000000000}"/>
  <bookViews>
    <workbookView xWindow="468" yWindow="0" windowWidth="22572" windowHeight="12240"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W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L15" i="2" s="1"/>
  <c r="E16" i="2"/>
  <c r="K16" i="2" s="1"/>
  <c r="L16" i="2" s="1"/>
  <c r="E17" i="2"/>
  <c r="K17" i="2" s="1"/>
  <c r="L17" i="2" s="1"/>
  <c r="E18" i="2"/>
  <c r="K18" i="2" s="1"/>
  <c r="L18" i="2" s="1"/>
  <c r="E19" i="2"/>
  <c r="K19" i="2" s="1"/>
  <c r="L19" i="2" s="1"/>
  <c r="E20" i="2"/>
  <c r="K20" i="2" s="1"/>
  <c r="E21" i="2"/>
  <c r="K21" i="2" s="1"/>
  <c r="L21" i="2" s="1"/>
  <c r="E22" i="2"/>
  <c r="K22" i="2" s="1"/>
  <c r="L22" i="2" s="1"/>
  <c r="E8" i="2"/>
  <c r="M23" i="2"/>
  <c r="N23" i="2"/>
  <c r="K10" i="2"/>
  <c r="K14" i="2"/>
  <c r="K8" i="2"/>
  <c r="L8" i="2" s="1"/>
  <c r="AB22" i="9" l="1"/>
  <c r="AB19" i="9"/>
  <c r="AB15" i="9"/>
  <c r="Z15" i="9" s="1"/>
  <c r="AB11" i="9"/>
  <c r="Z11" i="9" s="1"/>
  <c r="Q23" i="2"/>
  <c r="AN10" i="2"/>
  <c r="U9" i="2"/>
  <c r="W9" i="2" s="1"/>
  <c r="W23" i="2" s="1"/>
  <c r="AN16" i="2"/>
  <c r="AN20" i="2"/>
  <c r="L20" i="2"/>
  <c r="AN22" i="2"/>
  <c r="AN12" i="2"/>
  <c r="AN21" i="2"/>
  <c r="AN18" i="2"/>
  <c r="AN11" i="2"/>
  <c r="L10" i="2"/>
  <c r="AN17" i="2"/>
  <c r="I16" i="9"/>
  <c r="AC16" i="9" s="1"/>
  <c r="I15" i="9"/>
  <c r="J15" i="9" s="1"/>
  <c r="AN13" i="2"/>
  <c r="U23" i="9"/>
  <c r="Z21" i="9"/>
  <c r="I22" i="9"/>
  <c r="J22" i="9" s="1"/>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AN15" i="2"/>
  <c r="AN19" i="2"/>
  <c r="I12" i="5"/>
  <c r="J10" i="5"/>
  <c r="E12" i="5"/>
  <c r="G9" i="14"/>
  <c r="J9" i="5"/>
  <c r="J7" i="5"/>
  <c r="G7" i="14"/>
  <c r="G10" i="14"/>
  <c r="AC9" i="9"/>
  <c r="AB8" i="9"/>
  <c r="AC21" i="9"/>
  <c r="E22" i="11"/>
  <c r="G21" i="14"/>
  <c r="AA23" i="9"/>
  <c r="L14" i="2"/>
  <c r="AN14" i="2"/>
  <c r="N15" i="11"/>
  <c r="N23" i="9"/>
  <c r="L23" i="2"/>
  <c r="AN9" i="2" l="1"/>
  <c r="U23" i="2"/>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<sst xmlns="http://schemas.openxmlformats.org/spreadsheetml/2006/main" count="363" uniqueCount="124">
  <si>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</si>
  <si>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</si>
  <si>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</si>
  <si>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</si>
  <si>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</si>
  <si>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</si>
  <si>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</si>
  <si>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</si>
  <si>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</si>
  <si>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</si>
  <si>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</si>
  <si>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</si>
  <si>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</si>
  <si>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</si>
  <si>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</si>
  <si>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</si>
  <si>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</si>
  <si>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</si>
  <si>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</si>
  <si>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</si>
  <si>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</si>
  <si>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</si>
  <si>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</si>
  <si>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</si>
  <si>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</si>
  <si>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</si>
  <si>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</si>
  <si>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</si>
  <si>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</si>
  <si>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</si>
  <si>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</si>
  <si>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</si>
  <si>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</si>
  <si>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</si>
  <si>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</si>
  <si>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</si>
  <si>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</si>
  <si>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</si>
  <si>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</si>
  <si>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</si>
  <si>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</si>
  <si>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</si>
  <si>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</si>
  <si>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</si>
  <si>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</si>
  <si>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</si>
  <si>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</si>
  <si>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</si>
  <si>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</si>
  <si>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</si>
  <si>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</si>
  <si>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</si>
  <si>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</si>
  <si>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</si>
  <si>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</si>
  <si>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</si>
  <si>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</si>
  <si>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</si>
  <si>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</si>
  <si>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</si>
  <si>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</si>
  <si>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</si>
  <si>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</si>
  <si>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</si>
  <si>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</si>
  <si>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</si>
  <si>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</si>
  <si>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</si>
  <si>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</si>
  <si>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</si>
  <si>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</si>
  <si>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</si>
  <si>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</si>
  <si>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</si>
  <si>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</si>
  <si>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</si>
  <si>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</si>
  <si>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</si>
  <si>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</si>
  <si>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</si>
  <si>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</si>
  <si>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</si>
  <si>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</si>
  <si>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</si>
  <si>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</si>
  <si>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</si>
  <si>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</si>
  <si>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</si>
  <si>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</si>
  <si>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</si>
  <si>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</si>
  <si>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</si>
  <si>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</si>
  <si>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</si>
  <si>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</si>
  <si>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</si>
  <si>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</si>
  <si>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</si>
  <si>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</si>
  <si>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</si>
  <si>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</si>
  <si>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</si>
  <si>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</si>
  <si>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</si>
  <si>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</si>
  <si>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</si>
  <si>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t>Bình An</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</si>
  <si>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20/01/2025 đến ngày 21/01/2025)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</si>
  <si>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20/01/2025 đến ngày 21/01/2025)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</si>
  <si>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20/01/2025 đến ngày 21/01/2025)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</si>
  <si>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20/01/2025 đến ngày 21/01/2025)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</si>
  <si>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20/01/2025 đến ngày 21/01/2025)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</si>
  <si>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20/01/2025 đến ngày 21/01/2025)</t>
    </r>
  </si>
  <si>
    <r>
      <rPr>
        <b/>
        <sz val="16"/>
        <rFont val="Times New Roman"/>
        <family val="1"/>
      </rPr>
      <t>THỐNG KÊ SỐ LIỆU RÀ SOÁT ĐIỂM NGUY CƠ</t>
    </r>
    <r>
      <rPr>
        <sz val="16"/>
        <rFont val="Times New Roman"/>
        <family val="1"/>
      </rPr>
      <t xml:space="preserve">
</t>
    </r>
    <r>
      <rPr>
        <i/>
        <sz val="16"/>
        <rFont val="Times New Roman"/>
        <family val="1"/>
      </rPr>
      <t>(Từ ngày 20/01/2025 đến ngày 21/01/2025)</t>
    </r>
  </si>
  <si>
    <r>
      <rPr>
        <b/>
        <sz val="16"/>
        <rFont val="Times New Roman"/>
        <family val="1"/>
      </rPr>
      <t>THỐNG KÊ SỐ LIỆU ĐỐI TƯỢNG BÁN LẺ</t>
    </r>
    <r>
      <rPr>
        <sz val="16"/>
        <rFont val="Times New Roman"/>
        <family val="1"/>
      </rPr>
      <t xml:space="preserve">
</t>
    </r>
    <r>
      <rPr>
        <i/>
        <sz val="16"/>
        <rFont val="Times New Roman"/>
        <family val="1"/>
      </rPr>
      <t>(Từ ngày 20/01/2025 đến ngày 21/01/2025)</t>
    </r>
  </si>
  <si>
    <r>
      <t xml:space="preserve">KẾT QUẢ TEST CHẤT MA TÚY TRONG CƠ THỂ
</t>
    </r>
    <r>
      <rPr>
        <i/>
        <sz val="14"/>
        <color theme="1"/>
        <rFont val="Times New Roman"/>
        <family val="1"/>
      </rPr>
      <t>(Từ ngày 20/01/2025 đến ngày 21/01/2025)</t>
    </r>
  </si>
  <si>
    <t>Số liệu ngày 20/01/2025</t>
  </si>
  <si>
    <t>Số hiện hành 
đến ngày 21/01/2025</t>
  </si>
  <si>
    <t xml:space="preserve">Số liệu ngày 20/01/2025 </t>
  </si>
  <si>
    <t xml:space="preserve"> Số liệu ngày 20/12/2025</t>
  </si>
  <si>
    <t xml:space="preserve"> Số liệu ngày 20/01/2025</t>
  </si>
  <si>
    <t>Tổng số người Test từ 15/10/2024 đến ngày 19/01/2025</t>
  </si>
  <si>
    <t>Tổng số lượt Test từ 15/10/2024 đến ngày 19/01/2025</t>
  </si>
  <si>
    <t>Số Test trong ngày 20/01/2025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</si>
</sst>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A7" zoomScale="70" zoomScaleNormal="70" zoomScaleSheetLayoutView="50" workbookViewId="0">
      <selection activeCell="AG20" sqref="AG20"/>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116</v>
      </c>
      <c r="D5" s="81" t="s">
        <v>19</v>
      </c>
      <c r="E5" s="81" t="s">
        <v>20</v>
      </c>
      <c r="F5" s="81"/>
      <c r="G5" s="81"/>
      <c r="H5" s="81"/>
      <c r="I5" s="81"/>
      <c r="J5" s="81"/>
      <c r="K5" s="88" t="s">
        <v>117</v>
      </c>
      <c r="L5" s="89"/>
      <c r="M5" s="89"/>
      <c r="N5" s="92"/>
      <c r="O5" s="83" t="s">
        <v>116</v>
      </c>
      <c r="P5" s="81" t="s">
        <v>19</v>
      </c>
      <c r="Q5" s="79" t="s">
        <v>20</v>
      </c>
      <c r="R5" s="82"/>
      <c r="S5" s="82"/>
      <c r="T5" s="80"/>
      <c r="U5" s="88" t="s">
        <v>117</v>
      </c>
      <c r="V5" s="89"/>
      <c r="W5" s="89"/>
      <c r="X5" s="83" t="s">
        <v>116</v>
      </c>
      <c r="Y5" s="76" t="s">
        <v>19</v>
      </c>
      <c r="Z5" s="81" t="s">
        <v>20</v>
      </c>
      <c r="AA5" s="81"/>
      <c r="AB5" s="81"/>
      <c r="AC5" s="81"/>
      <c r="AD5" s="84" t="s">
        <v>117</v>
      </c>
      <c r="AE5" s="83" t="s">
        <v>116</v>
      </c>
      <c r="AF5" s="76" t="s">
        <v>19</v>
      </c>
      <c r="AG5" s="81" t="s">
        <v>20</v>
      </c>
      <c r="AH5" s="81"/>
      <c r="AI5" s="81"/>
      <c r="AJ5" s="81"/>
      <c r="AK5" s="84" t="s">
        <v>117</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93</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1</v>
      </c>
      <c r="F8" s="51">
        <v>1</v>
      </c>
      <c r="G8" s="51"/>
      <c r="H8" s="51"/>
      <c r="I8" s="51"/>
      <c r="J8" s="50"/>
      <c r="K8" s="52">
        <f>C8+D8-E8</f>
        <v>9</v>
      </c>
      <c r="L8" s="65">
        <f>K8</f>
        <v>9</v>
      </c>
      <c r="M8" s="65">
        <v>0</v>
      </c>
      <c r="N8" s="50">
        <v>9</v>
      </c>
      <c r="O8" s="50">
        <v>7</v>
      </c>
      <c r="P8" s="51">
        <v>1</v>
      </c>
      <c r="Q8" s="50">
        <f>R8+S8+T8</f>
        <v>0</v>
      </c>
      <c r="R8" s="50"/>
      <c r="S8" s="65"/>
      <c r="T8" s="65"/>
      <c r="U8" s="50">
        <f>O8+P8-Q8</f>
        <v>8</v>
      </c>
      <c r="V8" s="50">
        <v>1</v>
      </c>
      <c r="W8" s="52">
        <f>U8-V8</f>
        <v>7</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1</v>
      </c>
      <c r="F17" s="51">
        <v>1</v>
      </c>
      <c r="G17" s="51"/>
      <c r="H17" s="51"/>
      <c r="I17" s="51"/>
      <c r="J17" s="50"/>
      <c r="K17" s="52">
        <f t="shared" si="1"/>
        <v>0</v>
      </c>
      <c r="L17" s="65">
        <f t="shared" si="2"/>
        <v>0</v>
      </c>
      <c r="M17" s="65">
        <v>0</v>
      </c>
      <c r="N17" s="50">
        <v>1</v>
      </c>
      <c r="O17" s="50">
        <v>3</v>
      </c>
      <c r="P17" s="51">
        <v>1</v>
      </c>
      <c r="Q17" s="50">
        <f t="shared" si="3"/>
        <v>0</v>
      </c>
      <c r="R17" s="50"/>
      <c r="S17" s="65"/>
      <c r="T17" s="65"/>
      <c r="U17" s="50">
        <f t="shared" si="4"/>
        <v>4</v>
      </c>
      <c r="V17" s="50"/>
      <c r="W17" s="52">
        <f t="shared" si="5"/>
        <v>4</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106</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c r="Y18" s="50">
        <v>1</v>
      </c>
      <c r="Z18" s="50"/>
      <c r="AA18" s="50"/>
      <c r="AB18" s="50"/>
      <c r="AC18" s="50"/>
      <c r="AD18" s="52">
        <f t="shared" si="6"/>
        <v>1</v>
      </c>
      <c r="AE18" s="50">
        <v>1</v>
      </c>
      <c r="AF18" s="50"/>
      <c r="AG18" s="50">
        <v>1</v>
      </c>
      <c r="AH18" s="50">
        <v>1</v>
      </c>
      <c r="AI18" s="50"/>
      <c r="AJ18" s="50"/>
      <c r="AK18" s="52">
        <f t="shared" si="7"/>
        <v>0</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c r="E22" s="50">
        <f t="shared" si="0"/>
        <v>0</v>
      </c>
      <c r="F22" s="51"/>
      <c r="G22" s="51"/>
      <c r="H22" s="51"/>
      <c r="I22" s="51"/>
      <c r="J22" s="50"/>
      <c r="K22" s="52">
        <f t="shared" si="1"/>
        <v>12</v>
      </c>
      <c r="L22" s="65">
        <f t="shared" si="2"/>
        <v>12</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19</v>
      </c>
      <c r="AO22" s="16"/>
      <c r="AP22" s="16"/>
      <c r="AQ22" s="16"/>
      <c r="AR22" s="16"/>
      <c r="AS22" s="16"/>
      <c r="AT22" s="16"/>
      <c r="AU22" s="16"/>
      <c r="AV22" s="16"/>
      <c r="AW22" s="16"/>
      <c r="AX22" s="16"/>
      <c r="AY22" s="16"/>
      <c r="AZ22" s="16"/>
    </row>
    <row r="23" spans="1:52" s="20" customFormat="1" ht="30" x14ac:dyDescent="0.5">
      <c r="A23" s="91" t="s">
        <v>0</v>
      </c>
      <c r="B23" s="91"/>
      <c r="C23" s="54">
        <f t="shared" ref="C23:AE23" si="9">SUM(C8:C22)</f>
        <v>84</v>
      </c>
      <c r="D23" s="54">
        <f t="shared" si="9"/>
        <v>0</v>
      </c>
      <c r="E23" s="54">
        <f t="shared" si="9"/>
        <v>2</v>
      </c>
      <c r="F23" s="54">
        <f t="shared" si="9"/>
        <v>2</v>
      </c>
      <c r="G23" s="54">
        <f t="shared" si="9"/>
        <v>0</v>
      </c>
      <c r="H23" s="54">
        <f t="shared" si="9"/>
        <v>0</v>
      </c>
      <c r="I23" s="54">
        <f t="shared" si="9"/>
        <v>0</v>
      </c>
      <c r="J23" s="54">
        <f t="shared" si="9"/>
        <v>0</v>
      </c>
      <c r="K23" s="54">
        <f t="shared" si="9"/>
        <v>82</v>
      </c>
      <c r="L23" s="54">
        <f t="shared" si="9"/>
        <v>82</v>
      </c>
      <c r="M23" s="54">
        <f t="shared" si="9"/>
        <v>0</v>
      </c>
      <c r="N23" s="54">
        <f t="shared" si="9"/>
        <v>75</v>
      </c>
      <c r="O23" s="54">
        <f t="shared" si="9"/>
        <v>52</v>
      </c>
      <c r="P23" s="54">
        <f t="shared" si="9"/>
        <v>2</v>
      </c>
      <c r="Q23" s="54">
        <f t="shared" si="9"/>
        <v>0</v>
      </c>
      <c r="R23" s="54">
        <f t="shared" si="9"/>
        <v>0</v>
      </c>
      <c r="S23" s="54">
        <f t="shared" si="9"/>
        <v>0</v>
      </c>
      <c r="T23" s="54">
        <f t="shared" si="9"/>
        <v>0</v>
      </c>
      <c r="U23" s="54">
        <f t="shared" si="9"/>
        <v>54</v>
      </c>
      <c r="V23" s="54">
        <f t="shared" si="9"/>
        <v>2</v>
      </c>
      <c r="W23" s="54">
        <f t="shared" si="9"/>
        <v>52</v>
      </c>
      <c r="X23" s="54">
        <f t="shared" si="9"/>
        <v>0</v>
      </c>
      <c r="Y23" s="54">
        <f t="shared" si="9"/>
        <v>1</v>
      </c>
      <c r="Z23" s="54">
        <f t="shared" si="9"/>
        <v>0</v>
      </c>
      <c r="AA23" s="54">
        <f t="shared" si="9"/>
        <v>0</v>
      </c>
      <c r="AB23" s="54">
        <f t="shared" si="9"/>
        <v>0</v>
      </c>
      <c r="AC23" s="54">
        <f t="shared" si="9"/>
        <v>0</v>
      </c>
      <c r="AD23" s="54">
        <f t="shared" si="9"/>
        <v>1</v>
      </c>
      <c r="AE23" s="54">
        <f t="shared" si="9"/>
        <v>1</v>
      </c>
      <c r="AF23" s="54">
        <f t="shared" ref="AF23:AN23" si="10">SUM(AF8:AF22)</f>
        <v>0</v>
      </c>
      <c r="AG23" s="54">
        <f t="shared" si="10"/>
        <v>1</v>
      </c>
      <c r="AH23" s="54">
        <f t="shared" si="10"/>
        <v>1</v>
      </c>
      <c r="AI23" s="54">
        <f t="shared" si="10"/>
        <v>0</v>
      </c>
      <c r="AJ23" s="54">
        <f t="shared" si="10"/>
        <v>0</v>
      </c>
      <c r="AK23" s="54">
        <f t="shared" si="10"/>
        <v>0</v>
      </c>
      <c r="AL23" s="54">
        <f t="shared" si="10"/>
        <v>0</v>
      </c>
      <c r="AM23" s="54">
        <f t="shared" si="10"/>
        <v>0</v>
      </c>
      <c r="AN23" s="54">
        <f t="shared" si="10"/>
        <v>137</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74" t="s">
        <v>71</v>
      </c>
      <c r="D25" s="74"/>
      <c r="E25" s="74"/>
      <c r="F25" s="74"/>
      <c r="G25" s="74"/>
      <c r="H25" s="74"/>
      <c r="I25" s="74"/>
      <c r="J25" s="74"/>
      <c r="K25" s="55"/>
      <c r="L25" s="55"/>
      <c r="M25" s="55"/>
      <c r="N25" s="55"/>
      <c r="O25" s="55"/>
      <c r="P25" s="55"/>
      <c r="Q25" s="55"/>
      <c r="R25" s="55"/>
      <c r="S25" s="55"/>
      <c r="T25" s="55"/>
      <c r="U25" s="55"/>
      <c r="V25" s="55"/>
      <c r="W25" s="55"/>
      <c r="X25" s="55"/>
      <c r="Y25" s="55"/>
      <c r="Z25" s="55"/>
      <c r="AA25" s="55"/>
      <c r="AB25" s="55"/>
      <c r="AC25" s="55"/>
      <c r="AD25" s="74" t="s">
        <v>72</v>
      </c>
      <c r="AE25" s="74"/>
      <c r="AF25" s="74"/>
      <c r="AG25" s="74"/>
      <c r="AH25" s="74"/>
      <c r="AI25" s="74"/>
      <c r="AJ25" s="74"/>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topLeftCell="H7" zoomScale="80" zoomScaleNormal="80" zoomScaleSheetLayoutView="73" workbookViewId="0">
      <selection activeCell="D20" sqref="D20"/>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108</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116</v>
      </c>
      <c r="D5" s="97" t="s">
        <v>19</v>
      </c>
      <c r="E5" s="97" t="s">
        <v>20</v>
      </c>
      <c r="F5" s="97"/>
      <c r="G5" s="97"/>
      <c r="H5" s="97"/>
      <c r="I5" s="105" t="s">
        <v>117</v>
      </c>
      <c r="J5" s="106"/>
      <c r="K5" s="107"/>
      <c r="L5" s="96" t="s">
        <v>116</v>
      </c>
      <c r="M5" s="97" t="s">
        <v>19</v>
      </c>
      <c r="N5" s="97" t="s">
        <v>20</v>
      </c>
      <c r="O5" s="97"/>
      <c r="P5" s="97"/>
      <c r="Q5" s="97"/>
      <c r="R5" s="98" t="s">
        <v>117</v>
      </c>
      <c r="S5" s="96" t="s">
        <v>116</v>
      </c>
      <c r="T5" s="97" t="s">
        <v>19</v>
      </c>
      <c r="U5" s="97" t="s">
        <v>20</v>
      </c>
      <c r="V5" s="97"/>
      <c r="W5" s="97"/>
      <c r="X5" s="97"/>
      <c r="Y5" s="98" t="s">
        <v>117</v>
      </c>
      <c r="Z5" s="96" t="s">
        <v>116</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95</v>
      </c>
      <c r="G7" s="34" t="s">
        <v>97</v>
      </c>
      <c r="H7" s="34" t="s">
        <v>100</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106</v>
      </c>
      <c r="C18" s="19">
        <v>7</v>
      </c>
      <c r="D18" s="33"/>
      <c r="E18" s="34">
        <f t="shared" si="0"/>
        <v>0</v>
      </c>
      <c r="F18" s="33"/>
      <c r="G18" s="33"/>
      <c r="H18" s="33"/>
      <c r="I18" s="66">
        <f t="shared" si="1"/>
        <v>7</v>
      </c>
      <c r="J18" s="18">
        <f t="shared" si="4"/>
        <v>7</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0</v>
      </c>
      <c r="AA18" s="36">
        <f t="shared" si="2"/>
        <v>0</v>
      </c>
      <c r="AB18" s="36">
        <f t="shared" si="3"/>
        <v>0</v>
      </c>
      <c r="AC18" s="19">
        <f t="shared" si="10"/>
        <v>8</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0</v>
      </c>
      <c r="F22" s="33"/>
      <c r="G22" s="33"/>
      <c r="H22" s="33"/>
      <c r="I22" s="66">
        <f t="shared" si="1"/>
        <v>30</v>
      </c>
      <c r="J22" s="18">
        <f t="shared" si="4"/>
        <v>30</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30</v>
      </c>
      <c r="AD22" s="3"/>
      <c r="AE22" s="3"/>
      <c r="AF22" s="3"/>
      <c r="AG22" s="3"/>
      <c r="AH22" s="3"/>
      <c r="AI22" s="3"/>
      <c r="AJ22" s="3"/>
      <c r="AK22" s="3"/>
      <c r="AL22" s="3"/>
      <c r="AM22" s="3"/>
      <c r="AN22" s="3"/>
    </row>
    <row r="23" spans="1:40" s="20" customFormat="1" ht="39.75" customHeight="1" x14ac:dyDescent="0.5">
      <c r="A23" s="97" t="s">
        <v>0</v>
      </c>
      <c r="B23" s="97"/>
      <c r="C23" s="31">
        <f>SUM(C8:C22)</f>
        <v>83</v>
      </c>
      <c r="D23" s="31">
        <f t="shared" ref="D23:AC23" si="11">SUM(D8:D22)</f>
        <v>0</v>
      </c>
      <c r="E23" s="31">
        <f t="shared" si="11"/>
        <v>0</v>
      </c>
      <c r="F23" s="31">
        <f t="shared" si="11"/>
        <v>0</v>
      </c>
      <c r="G23" s="31">
        <f t="shared" si="11"/>
        <v>0</v>
      </c>
      <c r="H23" s="31">
        <f t="shared" si="11"/>
        <v>0</v>
      </c>
      <c r="I23" s="31">
        <f t="shared" si="11"/>
        <v>83</v>
      </c>
      <c r="J23" s="31">
        <f t="shared" si="11"/>
        <v>83</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0</v>
      </c>
      <c r="AA23" s="31">
        <f t="shared" si="11"/>
        <v>0</v>
      </c>
      <c r="AB23" s="31">
        <f t="shared" si="11"/>
        <v>0</v>
      </c>
      <c r="AC23" s="31">
        <f t="shared" si="11"/>
        <v>85</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74" t="s">
        <v>71</v>
      </c>
      <c r="D25" s="74"/>
      <c r="E25" s="74"/>
      <c r="F25" s="74"/>
      <c r="G25" s="74"/>
      <c r="H25" s="74"/>
      <c r="I25" s="55"/>
      <c r="J25" s="55"/>
      <c r="K25" s="55"/>
      <c r="L25" s="55"/>
      <c r="M25" s="55"/>
      <c r="N25" s="55"/>
      <c r="O25" s="55"/>
      <c r="P25" s="55"/>
      <c r="Q25" s="55"/>
      <c r="R25" s="55"/>
      <c r="S25" s="55"/>
      <c r="T25" s="55"/>
      <c r="U25" s="74" t="s">
        <v>72</v>
      </c>
      <c r="V25" s="74"/>
      <c r="W25" s="74"/>
      <c r="X25" s="74"/>
      <c r="Y25" s="74"/>
      <c r="Z25" s="74"/>
      <c r="AA25" s="74"/>
      <c r="AB25" s="74"/>
      <c r="AC25" s="55"/>
      <c r="AD25" s="55"/>
      <c r="AE25" s="55"/>
      <c r="AF25" s="55"/>
      <c r="AG25" s="55"/>
      <c r="AH25" s="55"/>
    </row>
    <row r="26" spans="1:40"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O6:Q6"/>
    <mergeCell ref="N6:N7"/>
    <mergeCell ref="I5:K5"/>
    <mergeCell ref="I6:I7"/>
    <mergeCell ref="J6:J7"/>
    <mergeCell ref="K6:K7"/>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zoomScale="90" zoomScaleNormal="90" zoomScaleSheetLayoutView="70" workbookViewId="0">
      <selection activeCell="N4" sqref="N4:N6"/>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2" t="s">
        <v>2</v>
      </c>
      <c r="B4" s="102" t="s">
        <v>1</v>
      </c>
      <c r="C4" s="96" t="s">
        <v>118</v>
      </c>
      <c r="D4" s="97" t="s">
        <v>19</v>
      </c>
      <c r="E4" s="97" t="s">
        <v>20</v>
      </c>
      <c r="F4" s="93" t="s">
        <v>53</v>
      </c>
      <c r="G4" s="94"/>
      <c r="H4" s="94"/>
      <c r="I4" s="94"/>
      <c r="J4" s="94"/>
      <c r="K4" s="94"/>
      <c r="L4" s="94"/>
      <c r="M4" s="95"/>
      <c r="N4" s="98" t="s">
        <v>117</v>
      </c>
    </row>
    <row r="5" spans="1:14" s="5" customFormat="1" ht="29.25" customHeight="1" x14ac:dyDescent="0.5">
      <c r="A5" s="102"/>
      <c r="B5" s="102"/>
      <c r="C5" s="96"/>
      <c r="D5" s="97"/>
      <c r="E5" s="97"/>
      <c r="F5" s="98" t="s">
        <v>93</v>
      </c>
      <c r="G5" s="98" t="s">
        <v>99</v>
      </c>
      <c r="H5" s="98" t="s">
        <v>95</v>
      </c>
      <c r="I5" s="98" t="s">
        <v>103</v>
      </c>
      <c r="J5" s="98" t="s">
        <v>105</v>
      </c>
      <c r="K5" s="98" t="s">
        <v>104</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18</v>
      </c>
      <c r="D10" s="34">
        <v>1</v>
      </c>
      <c r="E10" s="34">
        <f t="shared" si="0"/>
        <v>0</v>
      </c>
      <c r="F10" s="34"/>
      <c r="G10" s="34"/>
      <c r="H10" s="34"/>
      <c r="I10" s="34"/>
      <c r="J10" s="34"/>
      <c r="K10" s="34"/>
      <c r="L10" s="34"/>
      <c r="M10" s="34"/>
      <c r="N10" s="19">
        <f t="shared" si="1"/>
        <v>19</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8</v>
      </c>
      <c r="D12" s="34"/>
      <c r="E12" s="34">
        <f t="shared" si="0"/>
        <v>0</v>
      </c>
      <c r="F12" s="34"/>
      <c r="G12" s="34"/>
      <c r="H12" s="34"/>
      <c r="I12" s="34"/>
      <c r="J12" s="34"/>
      <c r="K12" s="34"/>
      <c r="L12" s="34"/>
      <c r="M12" s="34"/>
      <c r="N12" s="19">
        <f t="shared" si="1"/>
        <v>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106</v>
      </c>
      <c r="C17" s="34">
        <v>61</v>
      </c>
      <c r="D17" s="34"/>
      <c r="E17" s="34">
        <f t="shared" si="0"/>
        <v>0</v>
      </c>
      <c r="F17" s="34"/>
      <c r="G17" s="34"/>
      <c r="H17" s="34"/>
      <c r="I17" s="34"/>
      <c r="J17" s="34"/>
      <c r="K17" s="34"/>
      <c r="L17" s="34"/>
      <c r="M17" s="34"/>
      <c r="N17" s="19">
        <f t="shared" si="1"/>
        <v>61</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7" t="s">
        <v>0</v>
      </c>
      <c r="B22" s="97"/>
      <c r="C22" s="31">
        <f>SUM(C7:C21)</f>
        <v>388</v>
      </c>
      <c r="D22" s="31">
        <f t="shared" ref="D22:N22" si="2">SUM(D7:D21)</f>
        <v>1</v>
      </c>
      <c r="E22" s="31">
        <f t="shared" si="2"/>
        <v>0</v>
      </c>
      <c r="F22" s="31">
        <f t="shared" si="2"/>
        <v>0</v>
      </c>
      <c r="G22" s="31">
        <f t="shared" si="2"/>
        <v>0</v>
      </c>
      <c r="H22" s="31">
        <f t="shared" si="2"/>
        <v>0</v>
      </c>
      <c r="I22" s="31">
        <f t="shared" si="2"/>
        <v>0</v>
      </c>
      <c r="J22" s="31">
        <f t="shared" si="2"/>
        <v>0</v>
      </c>
      <c r="K22" s="31">
        <f t="shared" si="2"/>
        <v>0</v>
      </c>
      <c r="L22" s="31">
        <f t="shared" si="2"/>
        <v>0</v>
      </c>
      <c r="M22" s="31">
        <f t="shared" si="2"/>
        <v>0</v>
      </c>
      <c r="N22" s="31">
        <f t="shared" si="2"/>
        <v>389</v>
      </c>
    </row>
    <row r="23" spans="1:14" s="3" customFormat="1" ht="47.25" customHeight="1" x14ac:dyDescent="0.35">
      <c r="B23" s="108" t="s">
        <v>71</v>
      </c>
      <c r="C23" s="108"/>
      <c r="D23" s="108"/>
      <c r="E23" s="108"/>
      <c r="F23" s="55"/>
      <c r="G23" s="74" t="s">
        <v>72</v>
      </c>
      <c r="H23" s="74"/>
      <c r="I23" s="74"/>
      <c r="J23" s="74"/>
      <c r="K23" s="74"/>
      <c r="L23" s="74"/>
      <c r="M23" s="74"/>
      <c r="N23" s="74"/>
    </row>
    <row r="24" spans="1:14" s="3" customFormat="1" ht="111" customHeight="1" x14ac:dyDescent="0.35">
      <c r="B24" s="90" t="s">
        <v>68</v>
      </c>
      <c r="C24" s="90"/>
      <c r="D24" s="90"/>
      <c r="E24" s="90"/>
      <c r="F24" s="90"/>
      <c r="G24" s="90"/>
      <c r="H24" s="90"/>
      <c r="I24" s="90"/>
      <c r="J24" s="90"/>
      <c r="K24" s="90"/>
      <c r="L24" s="90"/>
      <c r="M24" s="90"/>
      <c r="N24" s="90"/>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B24:N24"/>
    <mergeCell ref="F5:F6"/>
    <mergeCell ref="G5:G6"/>
    <mergeCell ref="H5:H6"/>
    <mergeCell ref="I5:I6"/>
    <mergeCell ref="J5:J6"/>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110</v>
      </c>
      <c r="B3" s="111"/>
      <c r="C3" s="111"/>
      <c r="D3" s="111"/>
      <c r="E3" s="111"/>
      <c r="F3" s="111"/>
      <c r="G3" s="111"/>
      <c r="H3" s="111"/>
      <c r="I3" s="111"/>
      <c r="J3" s="111"/>
      <c r="K3" s="111"/>
      <c r="L3" s="6"/>
      <c r="M3" s="6"/>
    </row>
    <row r="4" spans="1:14" s="9" customFormat="1" ht="21" customHeight="1" x14ac:dyDescent="0.4">
      <c r="A4" s="101" t="s">
        <v>2</v>
      </c>
      <c r="B4" s="101" t="s">
        <v>1</v>
      </c>
      <c r="C4" s="96" t="s">
        <v>118</v>
      </c>
      <c r="D4" s="112" t="s">
        <v>19</v>
      </c>
      <c r="E4" s="112" t="s">
        <v>20</v>
      </c>
      <c r="F4" s="112"/>
      <c r="G4" s="112"/>
      <c r="H4" s="112"/>
      <c r="I4" s="97" t="s">
        <v>117</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106</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111</v>
      </c>
      <c r="B3" s="109"/>
      <c r="C3" s="109"/>
      <c r="D3" s="109"/>
      <c r="E3" s="109"/>
      <c r="F3" s="109"/>
      <c r="G3" s="109"/>
      <c r="H3" s="109"/>
      <c r="I3" s="109"/>
      <c r="J3" s="109"/>
      <c r="K3" s="109"/>
      <c r="L3" s="109"/>
      <c r="M3" s="109"/>
      <c r="N3" s="109"/>
    </row>
    <row r="4" spans="1:30" s="5" customFormat="1" ht="33.75" customHeight="1" x14ac:dyDescent="0.5">
      <c r="A4" s="101" t="s">
        <v>2</v>
      </c>
      <c r="B4" s="101" t="s">
        <v>1</v>
      </c>
      <c r="C4" s="98" t="s">
        <v>116</v>
      </c>
      <c r="D4" s="97" t="s">
        <v>19</v>
      </c>
      <c r="E4" s="97" t="s">
        <v>20</v>
      </c>
      <c r="F4" s="97" t="s">
        <v>53</v>
      </c>
      <c r="G4" s="97"/>
      <c r="H4" s="97"/>
      <c r="I4" s="97"/>
      <c r="J4" s="97"/>
      <c r="K4" s="97"/>
      <c r="L4" s="97"/>
      <c r="M4" s="97"/>
      <c r="N4" s="96" t="s">
        <v>117</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112</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119</v>
      </c>
      <c r="D5" s="113" t="s">
        <v>19</v>
      </c>
      <c r="E5" s="117" t="s">
        <v>20</v>
      </c>
      <c r="F5" s="118"/>
      <c r="G5" s="118"/>
      <c r="H5" s="119"/>
      <c r="I5" s="120" t="s">
        <v>117</v>
      </c>
      <c r="J5" s="120" t="s">
        <v>119</v>
      </c>
      <c r="K5" s="113" t="s">
        <v>19</v>
      </c>
      <c r="L5" s="117" t="s">
        <v>20</v>
      </c>
      <c r="M5" s="118"/>
      <c r="N5" s="118"/>
      <c r="O5" s="119"/>
      <c r="P5" s="120" t="s">
        <v>117</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96</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113</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120</v>
      </c>
      <c r="D5" s="113" t="s">
        <v>19</v>
      </c>
      <c r="E5" s="117" t="s">
        <v>20</v>
      </c>
      <c r="F5" s="118"/>
      <c r="G5" s="118"/>
      <c r="H5" s="119"/>
      <c r="I5" s="120" t="s">
        <v>117</v>
      </c>
      <c r="J5" s="120" t="s">
        <v>120</v>
      </c>
      <c r="K5" s="113" t="s">
        <v>19</v>
      </c>
      <c r="L5" s="117" t="s">
        <v>20</v>
      </c>
      <c r="M5" s="118"/>
      <c r="N5" s="118"/>
      <c r="O5" s="119"/>
      <c r="P5" s="120" t="s">
        <v>117</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92</v>
      </c>
      <c r="N7" s="37" t="s">
        <v>102</v>
      </c>
      <c r="O7" s="37" t="s">
        <v>33</v>
      </c>
      <c r="P7" s="120"/>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106</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 t="shared" ref="C12:Q12" si="5">SUM(C8:C11)</f>
        <v>0</v>
      </c>
      <c r="D12" s="40">
        <f t="shared" si="5"/>
        <v>0</v>
      </c>
      <c r="E12" s="40">
        <f t="shared" si="5"/>
        <v>0</v>
      </c>
      <c r="F12" s="40">
        <f t="shared" si="5"/>
        <v>0</v>
      </c>
      <c r="G12" s="40">
        <f t="shared" si="5"/>
        <v>0</v>
      </c>
      <c r="H12" s="40">
        <f t="shared" si="5"/>
        <v>0</v>
      </c>
      <c r="I12" s="40">
        <f t="shared" si="5"/>
        <v>0</v>
      </c>
      <c r="J12" s="40">
        <f t="shared" si="5"/>
        <v>6</v>
      </c>
      <c r="K12" s="40">
        <f t="shared" si="5"/>
        <v>0</v>
      </c>
      <c r="L12" s="40">
        <f t="shared" si="5"/>
        <v>0</v>
      </c>
      <c r="M12" s="40">
        <f t="shared" si="5"/>
        <v>0</v>
      </c>
      <c r="N12" s="40">
        <f t="shared" si="5"/>
        <v>0</v>
      </c>
      <c r="O12" s="40">
        <f t="shared" si="5"/>
        <v>0</v>
      </c>
      <c r="P12" s="40">
        <f t="shared" si="5"/>
        <v>6</v>
      </c>
      <c r="Q12" s="40">
        <f t="shared" si="5"/>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C4:I4"/>
    <mergeCell ref="J4:P4"/>
    <mergeCell ref="Q4:Q7"/>
    <mergeCell ref="C5:C7"/>
    <mergeCell ref="D5:D7"/>
    <mergeCell ref="E5:H5"/>
    <mergeCell ref="I5:I7"/>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114</v>
      </c>
      <c r="B3" s="121"/>
      <c r="C3" s="121"/>
      <c r="D3" s="121"/>
      <c r="E3" s="121"/>
      <c r="F3" s="121"/>
      <c r="G3" s="121"/>
      <c r="H3" s="121"/>
      <c r="I3" s="121"/>
      <c r="J3" s="12"/>
      <c r="K3" s="12"/>
    </row>
    <row r="4" spans="1:17" s="24" customFormat="1" ht="18" customHeight="1" x14ac:dyDescent="0.35">
      <c r="A4" s="113" t="s">
        <v>2</v>
      </c>
      <c r="B4" s="113" t="s">
        <v>1</v>
      </c>
      <c r="C4" s="120" t="s">
        <v>120</v>
      </c>
      <c r="D4" s="113" t="s">
        <v>19</v>
      </c>
      <c r="E4" s="117" t="s">
        <v>20</v>
      </c>
      <c r="F4" s="118"/>
      <c r="G4" s="118"/>
      <c r="H4" s="119"/>
      <c r="I4" s="120" t="s">
        <v>117</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101</v>
      </c>
      <c r="G6" s="37" t="s">
        <v>92</v>
      </c>
      <c r="H6" s="37" t="s">
        <v>31</v>
      </c>
      <c r="I6" s="120"/>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106</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 t="shared" ref="C13:I13" si="2">SUM(C7:C12)</f>
        <v>8</v>
      </c>
      <c r="D13" s="40">
        <f t="shared" si="2"/>
        <v>0</v>
      </c>
      <c r="E13" s="40">
        <f t="shared" si="2"/>
        <v>0</v>
      </c>
      <c r="F13" s="40">
        <f t="shared" si="2"/>
        <v>0</v>
      </c>
      <c r="G13" s="40">
        <f t="shared" si="2"/>
        <v>0</v>
      </c>
      <c r="H13" s="40">
        <f t="shared" si="2"/>
        <v>0</v>
      </c>
      <c r="I13" s="40">
        <f t="shared" si="2"/>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abSelected="1" zoomScale="80" zoomScaleNormal="80" workbookViewId="0">
      <selection activeCell="R20" sqref="R20"/>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90</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115</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121</v>
      </c>
      <c r="D4" s="96"/>
      <c r="E4" s="96"/>
      <c r="F4" s="96"/>
      <c r="G4" s="96"/>
      <c r="H4" s="96"/>
      <c r="I4" s="96"/>
      <c r="J4" s="96"/>
      <c r="K4" s="96"/>
      <c r="L4" s="105" t="s">
        <v>122</v>
      </c>
      <c r="M4" s="106"/>
      <c r="N4" s="106"/>
      <c r="O4" s="106"/>
      <c r="P4" s="107"/>
      <c r="Q4" s="128" t="s">
        <v>123</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72</v>
      </c>
      <c r="M7" s="62">
        <v>12</v>
      </c>
      <c r="N7" s="72">
        <f t="shared" ref="N7:N18" si="3">M7/L7</f>
        <v>0.16666666666666666</v>
      </c>
      <c r="O7" s="39">
        <f>L7-M7</f>
        <v>60</v>
      </c>
      <c r="P7" s="72">
        <f t="shared" ref="P7:P18" si="4">O7/L7</f>
        <v>0.83333333333333337</v>
      </c>
      <c r="Q7" s="60"/>
      <c r="R7" s="62"/>
      <c r="S7" s="72"/>
      <c r="T7" s="39">
        <f>Q7-R7</f>
        <v>0</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59</v>
      </c>
      <c r="G10" s="71">
        <f t="shared" si="0"/>
        <v>1.2040816326530612</v>
      </c>
      <c r="H10" s="62">
        <v>6</v>
      </c>
      <c r="I10" s="72">
        <f t="shared" si="1"/>
        <v>0.10169491525423729</v>
      </c>
      <c r="J10" s="39">
        <f t="shared" si="5"/>
        <v>53</v>
      </c>
      <c r="K10" s="72">
        <f t="shared" si="2"/>
        <v>0.89830508474576276</v>
      </c>
      <c r="L10" s="60">
        <v>58</v>
      </c>
      <c r="M10" s="62">
        <v>6</v>
      </c>
      <c r="N10" s="72">
        <f t="shared" si="3"/>
        <v>0.10344827586206896</v>
      </c>
      <c r="O10" s="39">
        <f t="shared" si="6"/>
        <v>52</v>
      </c>
      <c r="P10" s="72">
        <f t="shared" si="4"/>
        <v>0.89655172413793105</v>
      </c>
      <c r="Q10" s="60">
        <v>1</v>
      </c>
      <c r="R10" s="62"/>
      <c r="S10" s="72"/>
      <c r="T10" s="39">
        <f t="shared" si="7"/>
        <v>1</v>
      </c>
      <c r="U10" s="61"/>
    </row>
    <row r="11" spans="1:21" s="29" customFormat="1" ht="18" x14ac:dyDescent="0.35">
      <c r="A11" s="19">
        <v>5</v>
      </c>
      <c r="B11" s="64" t="s">
        <v>79</v>
      </c>
      <c r="C11" s="59">
        <v>75</v>
      </c>
      <c r="D11" s="59">
        <v>16</v>
      </c>
      <c r="E11" s="60">
        <v>91</v>
      </c>
      <c r="F11" s="60">
        <f t="shared" si="8"/>
        <v>78</v>
      </c>
      <c r="G11" s="71">
        <f t="shared" si="0"/>
        <v>0.8571428571428571</v>
      </c>
      <c r="H11" s="62">
        <v>10</v>
      </c>
      <c r="I11" s="72">
        <f t="shared" si="1"/>
        <v>0.12820512820512819</v>
      </c>
      <c r="J11" s="39">
        <f t="shared" si="5"/>
        <v>68</v>
      </c>
      <c r="K11" s="72">
        <f t="shared" si="2"/>
        <v>0.87179487179487181</v>
      </c>
      <c r="L11" s="60">
        <v>74</v>
      </c>
      <c r="M11" s="62">
        <v>12</v>
      </c>
      <c r="N11" s="72">
        <f t="shared" si="3"/>
        <v>0.16216216216216217</v>
      </c>
      <c r="O11" s="39">
        <f t="shared" si="6"/>
        <v>62</v>
      </c>
      <c r="P11" s="72">
        <f t="shared" si="4"/>
        <v>0.83783783783783783</v>
      </c>
      <c r="Q11" s="60">
        <v>4</v>
      </c>
      <c r="R11" s="62"/>
      <c r="S11" s="72"/>
      <c r="T11" s="39">
        <f t="shared" si="7"/>
        <v>4</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50</v>
      </c>
      <c r="M12" s="62">
        <v>4</v>
      </c>
      <c r="N12" s="72">
        <f t="shared" si="3"/>
        <v>0.08</v>
      </c>
      <c r="O12" s="39">
        <f t="shared" si="6"/>
        <v>46</v>
      </c>
      <c r="P12" s="72">
        <f t="shared" si="4"/>
        <v>0.92</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37</v>
      </c>
      <c r="M14" s="62">
        <v>11</v>
      </c>
      <c r="N14" s="72">
        <f t="shared" si="3"/>
        <v>0.29729729729729731</v>
      </c>
      <c r="O14" s="39">
        <f t="shared" si="6"/>
        <v>26</v>
      </c>
      <c r="P14" s="72">
        <f t="shared" si="4"/>
        <v>0.70270270270270274</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61</v>
      </c>
      <c r="M15" s="62">
        <v>6</v>
      </c>
      <c r="N15" s="72">
        <f t="shared" si="3"/>
        <v>9.8360655737704916E-2</v>
      </c>
      <c r="O15" s="39">
        <f t="shared" si="6"/>
        <v>55</v>
      </c>
      <c r="P15" s="72">
        <f t="shared" si="4"/>
        <v>0.90163934426229508</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106</v>
      </c>
      <c r="C17" s="59">
        <v>64</v>
      </c>
      <c r="D17" s="59">
        <v>17</v>
      </c>
      <c r="E17" s="60">
        <v>81</v>
      </c>
      <c r="F17" s="60">
        <v>81</v>
      </c>
      <c r="G17" s="71">
        <f t="shared" si="0"/>
        <v>1</v>
      </c>
      <c r="H17" s="62">
        <v>7</v>
      </c>
      <c r="I17" s="72">
        <f t="shared" si="1"/>
        <v>8.6419753086419748E-2</v>
      </c>
      <c r="J17" s="39">
        <f t="shared" si="5"/>
        <v>74</v>
      </c>
      <c r="K17" s="72">
        <f t="shared" si="2"/>
        <v>0.9135802469135802</v>
      </c>
      <c r="L17" s="60">
        <v>95</v>
      </c>
      <c r="M17" s="62">
        <v>12</v>
      </c>
      <c r="N17" s="72">
        <f t="shared" si="3"/>
        <v>0.12631578947368421</v>
      </c>
      <c r="O17" s="39">
        <f t="shared" si="6"/>
        <v>83</v>
      </c>
      <c r="P17" s="72">
        <f t="shared" si="4"/>
        <v>0.87368421052631584</v>
      </c>
      <c r="Q17" s="60">
        <v>1</v>
      </c>
      <c r="R17" s="62">
        <v>1</v>
      </c>
      <c r="S17" s="72"/>
      <c r="T17" s="39">
        <f t="shared" si="7"/>
        <v>0</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110</v>
      </c>
      <c r="G21" s="71">
        <f t="shared" ref="G21:G22" si="15">F21/E21</f>
        <v>0.8527131782945736</v>
      </c>
      <c r="H21" s="62">
        <v>34</v>
      </c>
      <c r="I21" s="72">
        <f t="shared" ref="I21:I22" si="16">H21/F21</f>
        <v>0.30909090909090908</v>
      </c>
      <c r="J21" s="39">
        <f t="shared" ref="J21:J22" si="17">F21-H21</f>
        <v>76</v>
      </c>
      <c r="K21" s="72">
        <f t="shared" ref="K21:K22" si="18">J21/F21</f>
        <v>0.69090909090909092</v>
      </c>
      <c r="L21" s="60">
        <v>110</v>
      </c>
      <c r="M21" s="62">
        <v>50</v>
      </c>
      <c r="N21" s="72">
        <f t="shared" ref="N21" si="19">M21/L21</f>
        <v>0.45454545454545453</v>
      </c>
      <c r="O21" s="39">
        <f t="shared" ref="O21" si="20">L21-M21</f>
        <v>60</v>
      </c>
      <c r="P21" s="72">
        <f t="shared" ref="P21" si="21">O21/L21</f>
        <v>0.54545454545454541</v>
      </c>
      <c r="Q21" s="60"/>
      <c r="R21" s="62"/>
      <c r="S21" s="61"/>
      <c r="T21" s="39">
        <f t="shared" si="7"/>
        <v>0</v>
      </c>
      <c r="U21" s="61"/>
    </row>
    <row r="22" spans="1:23" s="30" customFormat="1" ht="18" x14ac:dyDescent="0.35">
      <c r="A22" s="19">
        <v>16</v>
      </c>
      <c r="B22" s="64" t="s">
        <v>91</v>
      </c>
      <c r="C22" s="59">
        <v>0</v>
      </c>
      <c r="D22" s="59">
        <v>11</v>
      </c>
      <c r="E22" s="60">
        <f>D22</f>
        <v>11</v>
      </c>
      <c r="F22" s="60">
        <f t="shared" si="14"/>
        <v>12</v>
      </c>
      <c r="G22" s="71">
        <f t="shared" si="15"/>
        <v>1.0909090909090908</v>
      </c>
      <c r="H22" s="62">
        <v>0</v>
      </c>
      <c r="I22" s="72">
        <f t="shared" si="16"/>
        <v>0</v>
      </c>
      <c r="J22" s="39">
        <f t="shared" si="17"/>
        <v>12</v>
      </c>
      <c r="K22" s="72">
        <f t="shared" si="18"/>
        <v>1</v>
      </c>
      <c r="L22" s="60">
        <v>12</v>
      </c>
      <c r="M22" s="62">
        <v>6</v>
      </c>
      <c r="N22" s="72">
        <f t="shared" si="12"/>
        <v>0.5</v>
      </c>
      <c r="O22" s="39">
        <f t="shared" si="6"/>
        <v>6</v>
      </c>
      <c r="P22" s="72">
        <f t="shared" si="13"/>
        <v>0.5</v>
      </c>
      <c r="Q22" s="60"/>
      <c r="R22" s="62"/>
      <c r="S22" s="61"/>
      <c r="T22" s="39">
        <f t="shared" si="7"/>
        <v>0</v>
      </c>
      <c r="U22" s="61"/>
      <c r="V22" s="29"/>
      <c r="W22" s="29"/>
    </row>
    <row r="23" spans="1:23" s="30" customFormat="1" ht="36.75" customHeight="1" x14ac:dyDescent="0.35">
      <c r="A23" s="96" t="s">
        <v>5</v>
      </c>
      <c r="B23" s="96"/>
      <c r="C23" s="31">
        <f>SUM(C7:C22)</f>
        <v>518</v>
      </c>
      <c r="D23" s="31">
        <f t="shared" ref="D23:T23" si="22">SUM(D7:D22)</f>
        <v>197</v>
      </c>
      <c r="E23" s="31">
        <f t="shared" si="22"/>
        <v>715</v>
      </c>
      <c r="F23" s="31">
        <f t="shared" si="22"/>
        <v>689</v>
      </c>
      <c r="G23" s="63">
        <f>F23/E23</f>
        <v>0.96363636363636362</v>
      </c>
      <c r="H23" s="31">
        <f t="shared" si="22"/>
        <v>102</v>
      </c>
      <c r="I23" s="63">
        <f>H23/F23</f>
        <v>0.14804063860667635</v>
      </c>
      <c r="J23" s="31">
        <f t="shared" si="22"/>
        <v>587</v>
      </c>
      <c r="K23" s="63">
        <f>J23/F23</f>
        <v>0.85195936139332362</v>
      </c>
      <c r="L23" s="31">
        <f t="shared" si="22"/>
        <v>778</v>
      </c>
      <c r="M23" s="31">
        <f t="shared" si="22"/>
        <v>155</v>
      </c>
      <c r="N23" s="63">
        <f>M23/L23</f>
        <v>0.19922879177377892</v>
      </c>
      <c r="O23" s="31">
        <f t="shared" si="22"/>
        <v>623</v>
      </c>
      <c r="P23" s="63">
        <f>O23/L23</f>
        <v>0.80077120822622105</v>
      </c>
      <c r="Q23" s="31">
        <f t="shared" si="22"/>
        <v>6</v>
      </c>
      <c r="R23" s="31">
        <f t="shared" si="22"/>
        <v>1</v>
      </c>
      <c r="S23" s="61">
        <f>R23/Q23</f>
        <v>0.16666666666666666</v>
      </c>
      <c r="T23" s="31">
        <f t="shared" si="22"/>
        <v>5</v>
      </c>
      <c r="U23" s="63">
        <f>T23/Q23</f>
        <v>0.83333333333333337</v>
      </c>
      <c r="V23" s="29"/>
      <c r="W23" s="29"/>
    </row>
    <row r="24" spans="1:23" s="29" customFormat="1" ht="36.75" customHeight="1" x14ac:dyDescent="0.35">
      <c r="A24" s="124" t="s">
        <v>70</v>
      </c>
      <c r="B24" s="124"/>
      <c r="C24" s="124"/>
      <c r="D24" s="124"/>
      <c r="E24" s="124"/>
      <c r="F24" s="124"/>
      <c r="G24" s="124"/>
      <c r="H24" s="124"/>
      <c r="I24" s="124"/>
      <c r="J24" s="124"/>
      <c r="K24" s="124"/>
      <c r="L24" s="124"/>
      <c r="M24" s="124"/>
      <c r="N24" s="124"/>
      <c r="O24" s="124"/>
      <c r="P24" s="124"/>
      <c r="Q24" s="124"/>
      <c r="R24" s="124"/>
      <c r="S24" s="124"/>
      <c r="T24" s="124"/>
      <c r="U24" s="124"/>
    </row>
    <row r="25" spans="1:23" s="8" customFormat="1" ht="42" customHeight="1" x14ac:dyDescent="0.3">
      <c r="A25" s="74" t="s">
        <v>71</v>
      </c>
      <c r="B25" s="74"/>
      <c r="C25" s="74"/>
      <c r="D25" s="74"/>
      <c r="E25" s="74"/>
      <c r="F25" s="74"/>
      <c r="G25" s="74"/>
      <c r="H25" s="74"/>
      <c r="I25" s="74"/>
      <c r="J25" s="74"/>
      <c r="K25" s="74"/>
      <c r="L25" s="74"/>
      <c r="M25" s="74"/>
      <c r="N25" s="74" t="s">
        <v>72</v>
      </c>
      <c r="O25" s="74"/>
      <c r="P25" s="74"/>
      <c r="Q25" s="74"/>
      <c r="R25" s="74"/>
      <c r="S25" s="74"/>
      <c r="T25" s="74"/>
      <c r="U25" s="74"/>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C4:K4"/>
    <mergeCell ref="L4:P4"/>
    <mergeCell ref="Q4:U4"/>
    <mergeCell ref="C5:E5"/>
    <mergeCell ref="F5:G5"/>
    <mergeCell ref="H5:I5"/>
    <mergeCell ref="J5:K5"/>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2025-01-21T23:15:57Z</dcterms:modified>
</cp:coreProperties>
</file>